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ichota\Documents\Překlady plocha\2019\05 - květen 2019\"/>
    </mc:Choice>
  </mc:AlternateContent>
  <bookViews>
    <workbookView xWindow="0" yWindow="0" windowWidth="20325" windowHeight="9600"/>
  </bookViews>
  <sheets>
    <sheet name="List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34" i="1"/>
  <c r="E33" i="1"/>
  <c r="F33" i="1" s="1"/>
  <c r="H33" i="1" s="1"/>
  <c r="C33" i="1"/>
  <c r="B33" i="1"/>
  <c r="G33" i="1" s="1"/>
  <c r="E32" i="1"/>
  <c r="B32" i="1"/>
  <c r="D32" i="1" s="1"/>
  <c r="E31" i="1"/>
  <c r="F31" i="1" s="1"/>
  <c r="C31" i="1"/>
  <c r="B31" i="1"/>
  <c r="G31" i="1" s="1"/>
  <c r="G30" i="1"/>
  <c r="E30" i="1"/>
  <c r="F30" i="1" s="1"/>
  <c r="H30" i="1" s="1"/>
  <c r="C30" i="1"/>
  <c r="B30" i="1"/>
  <c r="B34" i="1" s="1"/>
  <c r="E25" i="1"/>
  <c r="B25" i="1"/>
  <c r="G25" i="1" s="1"/>
  <c r="G24" i="1"/>
  <c r="E24" i="1"/>
  <c r="F24" i="1" s="1"/>
  <c r="H24" i="1" s="1"/>
  <c r="C24" i="1"/>
  <c r="B24" i="1"/>
  <c r="E23" i="1"/>
  <c r="B23" i="1"/>
  <c r="E22" i="1"/>
  <c r="B22" i="1"/>
  <c r="G22" i="1" s="1"/>
  <c r="E21" i="1"/>
  <c r="B21" i="1"/>
  <c r="E20" i="1"/>
  <c r="G20" i="1" s="1"/>
  <c r="C20" i="1"/>
  <c r="B20" i="1"/>
  <c r="E19" i="1"/>
  <c r="E26" i="1" s="1"/>
  <c r="B19" i="1"/>
  <c r="G19" i="1" s="1"/>
  <c r="G15" i="1"/>
  <c r="E15" i="1"/>
  <c r="F15" i="1" s="1"/>
  <c r="H15" i="1" s="1"/>
  <c r="C15" i="1"/>
  <c r="B15" i="1"/>
  <c r="G14" i="1"/>
  <c r="D14" i="1"/>
  <c r="C14" i="1"/>
  <c r="F14" i="1" s="1"/>
  <c r="G13" i="1"/>
  <c r="F13" i="1"/>
  <c r="H13" i="1" s="1"/>
  <c r="D13" i="1"/>
  <c r="C13" i="1"/>
  <c r="G12" i="1"/>
  <c r="F12" i="1"/>
  <c r="H12" i="1" s="1"/>
  <c r="D12" i="1"/>
  <c r="C12" i="1"/>
  <c r="G11" i="1"/>
  <c r="F11" i="1"/>
  <c r="D11" i="1"/>
  <c r="C11" i="1"/>
  <c r="G10" i="1"/>
  <c r="F10" i="1"/>
  <c r="D10" i="1"/>
  <c r="C10" i="1"/>
  <c r="G9" i="1"/>
  <c r="D9" i="1"/>
  <c r="C9" i="1"/>
  <c r="F9" i="1" s="1"/>
  <c r="H9" i="1" s="1"/>
  <c r="G8" i="1"/>
  <c r="D8" i="1"/>
  <c r="C8" i="1"/>
  <c r="F8" i="1" s="1"/>
  <c r="H8" i="1" s="1"/>
  <c r="G7" i="1"/>
  <c r="D7" i="1"/>
  <c r="C7" i="1"/>
  <c r="F7" i="1" s="1"/>
  <c r="G6" i="1"/>
  <c r="D6" i="1"/>
  <c r="C6" i="1"/>
  <c r="F6" i="1" s="1"/>
  <c r="G5" i="1"/>
  <c r="F5" i="1"/>
  <c r="H5" i="1" s="1"/>
  <c r="D5" i="1"/>
  <c r="C5" i="1"/>
  <c r="F26" i="1" l="1"/>
  <c r="H26" i="1" s="1"/>
  <c r="D23" i="1"/>
  <c r="D33" i="1"/>
  <c r="D31" i="1"/>
  <c r="G34" i="1"/>
  <c r="C34" i="1"/>
  <c r="F34" i="1"/>
  <c r="H34" i="1" s="1"/>
  <c r="B26" i="1"/>
  <c r="F20" i="1"/>
  <c r="H20" i="1" s="1"/>
  <c r="C21" i="1"/>
  <c r="F21" i="1" s="1"/>
  <c r="G21" i="1"/>
  <c r="C23" i="1"/>
  <c r="F23" i="1" s="1"/>
  <c r="H23" i="1" s="1"/>
  <c r="G23" i="1"/>
  <c r="D30" i="1"/>
  <c r="D34" i="1" s="1"/>
  <c r="C32" i="1"/>
  <c r="F32" i="1" s="1"/>
  <c r="G32" i="1"/>
  <c r="C19" i="1"/>
  <c r="F19" i="1" s="1"/>
  <c r="H19" i="1" s="1"/>
  <c r="C22" i="1"/>
  <c r="F22" i="1" s="1"/>
  <c r="C25" i="1"/>
  <c r="F25" i="1" s="1"/>
  <c r="D20" i="1" l="1"/>
  <c r="D25" i="1"/>
  <c r="G26" i="1"/>
  <c r="C26" i="1"/>
  <c r="D22" i="1"/>
  <c r="D19" i="1"/>
  <c r="D24" i="1"/>
  <c r="D21" i="1"/>
  <c r="D26" i="1" l="1"/>
</calcChain>
</file>

<file path=xl/sharedStrings.xml><?xml version="1.0" encoding="utf-8"?>
<sst xmlns="http://schemas.openxmlformats.org/spreadsheetml/2006/main" count="55" uniqueCount="29">
  <si>
    <t>%</t>
  </si>
  <si>
    <t>SUPER BA-95</t>
  </si>
  <si>
    <t>SPECIAL BA-91</t>
  </si>
  <si>
    <t>NORMAL BA-91</t>
  </si>
  <si>
    <t>SUPER PLUS BA-98</t>
  </si>
  <si>
    <t>MONA</t>
  </si>
  <si>
    <t>SMN 30</t>
  </si>
  <si>
    <t>FAME</t>
  </si>
  <si>
    <t>LPG</t>
  </si>
  <si>
    <t>CNG</t>
  </si>
  <si>
    <t>Ethanol E85</t>
  </si>
  <si>
    <t>fuel type</t>
  </si>
  <si>
    <t>number of taken samples</t>
  </si>
  <si>
    <t>number of noncompliant samples</t>
  </si>
  <si>
    <t>% from the fuel type</t>
  </si>
  <si>
    <t>number of conforming samples</t>
  </si>
  <si>
    <t>Total</t>
  </si>
  <si>
    <t>automotive petrol</t>
  </si>
  <si>
    <t>diesel</t>
  </si>
  <si>
    <t>diesel fuel blend</t>
  </si>
  <si>
    <t>Odebrané vzorky automobilové benziny dle druhů leden - březen 2019</t>
  </si>
  <si>
    <t>Detected unsatisfactory quality indicators</t>
  </si>
  <si>
    <t>Fuel type</t>
  </si>
  <si>
    <t>quality indocator</t>
  </si>
  <si>
    <t>number of noncompliant fuel samples</t>
  </si>
  <si>
    <t>% from taken samples of particular type</t>
  </si>
  <si>
    <t>Monitoring a observing fuel quality - January to April 2019</t>
  </si>
  <si>
    <t>Taken fuels determinated by the type - January to April 2019</t>
  </si>
  <si>
    <t>Taken fuels determinated by the type - January to April 2019 (according to the notice No. 133/2010)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</si>
</sst>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č_-;\-* #,##0.00\ _K_č_-;_-* &quot;-&quot;??\ _K_č_-;_-@_-"/>
    <numFmt numFmtId="164" formatCode="_-* #,##0.0\ _K_č_-;\-* #,##0.0\ _K_č_-;_-* &quot;-&quot;??\ _K_č_-;_-@_-"/>
    <numFmt numFmtId="165" formatCode="0.0"/>
    <numFmt numFmtId="166" formatCode="#,##0.0_ ;\-#,##0.0\ "/>
    <numFmt numFmtId="167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 applyAlignment="1" applyProtection="1">
      <alignment horizontal="left"/>
      <protection locked="0"/>
    </xf>
    <xf numFmtId="164" fontId="2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5" xfId="0" applyFont="1" applyBorder="1" applyProtection="1"/>
    <xf numFmtId="0" fontId="2" fillId="0" borderId="6" xfId="0" applyFont="1" applyBorder="1" applyAlignment="1" applyProtection="1">
      <alignment horizontal="center" wrapText="1"/>
    </xf>
    <xf numFmtId="164" fontId="2" fillId="0" borderId="6" xfId="1" applyNumberFormat="1" applyFont="1" applyBorder="1" applyAlignment="1" applyProtection="1">
      <alignment horizontal="center"/>
    </xf>
    <xf numFmtId="165" fontId="2" fillId="0" borderId="6" xfId="0" applyNumberFormat="1" applyFont="1" applyBorder="1" applyAlignment="1" applyProtection="1">
      <alignment horizontal="center" wrapText="1"/>
    </xf>
    <xf numFmtId="0" fontId="3" fillId="0" borderId="5" xfId="0" applyFont="1" applyBorder="1" applyProtection="1"/>
    <xf numFmtId="0" fontId="3" fillId="2" borderId="6" xfId="0" applyFont="1" applyFill="1" applyBorder="1" applyAlignment="1" applyProtection="1">
      <alignment horizontal="center"/>
      <protection locked="0"/>
    </xf>
    <xf numFmtId="165" fontId="3" fillId="0" borderId="6" xfId="1" applyNumberFormat="1" applyFont="1" applyBorder="1" applyAlignment="1" applyProtection="1">
      <alignment horizontal="center"/>
    </xf>
    <xf numFmtId="166" fontId="3" fillId="0" borderId="6" xfId="1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5" fontId="3" fillId="0" borderId="7" xfId="0" applyNumberFormat="1" applyFont="1" applyBorder="1" applyAlignment="1" applyProtection="1">
      <alignment horizontal="center"/>
    </xf>
    <xf numFmtId="0" fontId="3" fillId="0" borderId="8" xfId="0" applyFont="1" applyBorder="1" applyProtection="1"/>
    <xf numFmtId="0" fontId="3" fillId="2" borderId="9" xfId="0" applyFont="1" applyFill="1" applyBorder="1" applyAlignment="1" applyProtection="1">
      <alignment horizontal="center"/>
      <protection locked="0"/>
    </xf>
    <xf numFmtId="165" fontId="3" fillId="0" borderId="9" xfId="1" applyNumberFormat="1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2" fillId="0" borderId="10" xfId="0" applyFont="1" applyBorder="1" applyProtection="1"/>
    <xf numFmtId="0" fontId="2" fillId="0" borderId="11" xfId="0" applyFont="1" applyBorder="1" applyAlignment="1" applyProtection="1">
      <alignment horizontal="center"/>
    </xf>
    <xf numFmtId="164" fontId="2" fillId="0" borderId="11" xfId="1" applyNumberFormat="1" applyFont="1" applyBorder="1" applyAlignment="1" applyProtection="1">
      <alignment horizontal="center"/>
    </xf>
    <xf numFmtId="166" fontId="4" fillId="0" borderId="11" xfId="1" applyNumberFormat="1" applyFont="1" applyBorder="1" applyAlignment="1" applyProtection="1">
      <alignment horizontal="center"/>
    </xf>
    <xf numFmtId="165" fontId="4" fillId="0" borderId="12" xfId="0" applyNumberFormat="1" applyFont="1" applyBorder="1" applyAlignment="1" applyProtection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1" xfId="0" applyFont="1" applyBorder="1" applyProtection="1">
      <protection locked="0"/>
    </xf>
    <xf numFmtId="167" fontId="3" fillId="0" borderId="6" xfId="1" applyNumberFormat="1" applyFont="1" applyBorder="1" applyAlignment="1" applyProtection="1">
      <alignment horizontal="center"/>
    </xf>
    <xf numFmtId="1" fontId="3" fillId="0" borderId="9" xfId="0" applyNumberFormat="1" applyFont="1" applyBorder="1" applyAlignment="1" applyProtection="1">
      <alignment horizontal="center"/>
    </xf>
    <xf numFmtId="166" fontId="2" fillId="0" borderId="11" xfId="1" applyNumberFormat="1" applyFont="1" applyBorder="1" applyAlignment="1" applyProtection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5" fontId="2" fillId="0" borderId="11" xfId="1" applyNumberFormat="1" applyFont="1" applyBorder="1" applyAlignment="1" applyProtection="1">
      <alignment horizontal="center"/>
    </xf>
    <xf numFmtId="0" fontId="2" fillId="0" borderId="0" xfId="0" applyFont="1" applyFill="1" applyBorder="1"/>
    <xf numFmtId="0" fontId="0" fillId="0" borderId="5" xfId="0" applyFont="1" applyBorder="1" applyProtection="1">
      <protection locked="0"/>
    </xf>
    <xf numFmtId="1" fontId="3" fillId="0" borderId="6" xfId="1" applyNumberFormat="1" applyFont="1" applyBorder="1" applyAlignment="1" applyProtection="1">
      <alignment horizontal="center" wrapText="1"/>
      <protection locked="0"/>
    </xf>
    <xf numFmtId="165" fontId="3" fillId="0" borderId="7" xfId="0" applyNumberFormat="1" applyFont="1" applyBorder="1" applyAlignment="1" applyProtection="1">
      <alignment horizontal="center" wrapText="1"/>
      <protection locked="0"/>
    </xf>
    <xf numFmtId="0" fontId="0" fillId="0" borderId="19" xfId="0" applyFont="1" applyBorder="1" applyProtection="1">
      <protection locked="0"/>
    </xf>
    <xf numFmtId="1" fontId="3" fillId="0" borderId="23" xfId="1" applyNumberFormat="1" applyFont="1" applyBorder="1" applyAlignment="1" applyProtection="1">
      <alignment horizontal="center" wrapText="1"/>
      <protection locked="0"/>
    </xf>
    <xf numFmtId="165" fontId="3" fillId="0" borderId="24" xfId="0" applyNumberFormat="1" applyFont="1" applyBorder="1" applyAlignment="1" applyProtection="1">
      <alignment horizontal="center" wrapText="1"/>
      <protection locked="0"/>
    </xf>
    <xf numFmtId="0" fontId="3" fillId="0" borderId="16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164" fontId="2" fillId="0" borderId="0" xfId="1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164" fontId="2" fillId="0" borderId="3" xfId="1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2" fillId="0" borderId="10" xfId="0" applyFont="1" applyBorder="1"/>
    <xf numFmtId="0" fontId="2" fillId="0" borderId="25" xfId="0" applyFont="1" applyFill="1" applyBorder="1" applyAlignment="1" applyProtection="1">
      <alignment horizontal="left"/>
      <protection locked="0"/>
    </xf>
    <xf numFmtId="0" fontId="2" fillId="0" borderId="26" xfId="0" applyFont="1" applyFill="1" applyBorder="1" applyAlignment="1" applyProtection="1">
      <alignment horizontal="left"/>
      <protection locked="0"/>
    </xf>
    <xf numFmtId="0" fontId="2" fillId="0" borderId="27" xfId="0" applyFont="1" applyFill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164" fontId="3" fillId="0" borderId="0" xfId="1" applyNumberFormat="1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2" fillId="0" borderId="28" xfId="0" applyFont="1" applyFill="1" applyBorder="1" applyProtection="1"/>
    <xf numFmtId="0" fontId="2" fillId="0" borderId="29" xfId="0" applyFont="1" applyBorder="1" applyAlignment="1" applyProtection="1">
      <alignment horizontal="center" wrapText="1"/>
    </xf>
    <xf numFmtId="0" fontId="2" fillId="0" borderId="29" xfId="0" applyFont="1" applyBorder="1" applyAlignment="1" applyProtection="1"/>
    <xf numFmtId="164" fontId="2" fillId="0" borderId="29" xfId="1" applyNumberFormat="1" applyFont="1" applyBorder="1" applyAlignment="1" applyProtection="1">
      <alignment horizontal="center" wrapText="1"/>
    </xf>
    <xf numFmtId="0" fontId="2" fillId="0" borderId="30" xfId="0" applyFont="1" applyBorder="1" applyAlignment="1" applyProtection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M27" sqref="M27"/>
    </sheetView>
  </sheetViews>
  <sheetFormatPr defaultRowHeight="15" x14ac:dyDescent="0.25"/>
  <cols>
    <col min="1" max="1" width="20" customWidth="1"/>
    <col min="2" max="2" width="15.28515625" customWidth="1"/>
    <col min="3" max="3" width="4.7109375" hidden="1" customWidth="1"/>
    <col min="4" max="4" width="9.5703125" bestFit="1" customWidth="1"/>
    <col min="5" max="5" width="15.42578125" customWidth="1"/>
    <col min="6" max="6" width="12.5703125" customWidth="1"/>
    <col min="7" max="7" width="18" customWidth="1"/>
    <col min="8" max="8" width="15.140625" customWidth="1"/>
  </cols>
  <sheetData>
    <row r="1" spans="1:8" x14ac:dyDescent="0.25">
      <c r="A1" s="1" t="s">
        <v>26</v>
      </c>
      <c r="B1" s="1"/>
      <c r="C1" s="1"/>
      <c r="D1" s="1"/>
      <c r="E1" s="49"/>
      <c r="F1" s="1"/>
      <c r="G1" s="50"/>
      <c r="H1" s="50"/>
    </row>
    <row r="2" spans="1:8" ht="15.75" thickBot="1" x14ac:dyDescent="0.3">
      <c r="A2" s="1"/>
      <c r="B2" s="1"/>
      <c r="C2" s="1"/>
      <c r="D2" s="1"/>
      <c r="E2" s="49"/>
      <c r="F2" s="1"/>
      <c r="G2" s="50"/>
      <c r="H2" s="50"/>
    </row>
    <row r="3" spans="1:8" x14ac:dyDescent="0.25">
      <c r="A3" s="4" t="s">
        <v>27</v>
      </c>
      <c r="B3" s="51"/>
      <c r="C3" s="51"/>
      <c r="D3" s="52"/>
      <c r="E3" s="53"/>
      <c r="F3" s="52"/>
      <c r="G3" s="54"/>
      <c r="H3" s="55"/>
    </row>
    <row r="4" spans="1:8" ht="44.25" customHeight="1" x14ac:dyDescent="0.25">
      <c r="A4" s="5" t="s">
        <v>11</v>
      </c>
      <c r="B4" s="6" t="s">
        <v>12</v>
      </c>
      <c r="C4" s="6"/>
      <c r="D4" s="7" t="s">
        <v>0</v>
      </c>
      <c r="E4" s="6" t="s">
        <v>13</v>
      </c>
      <c r="F4" s="8" t="s">
        <v>14</v>
      </c>
      <c r="G4" s="6" t="s">
        <v>15</v>
      </c>
      <c r="H4" s="8" t="s">
        <v>14</v>
      </c>
    </row>
    <row r="5" spans="1:8" x14ac:dyDescent="0.25">
      <c r="A5" s="9" t="s">
        <v>1</v>
      </c>
      <c r="B5" s="10">
        <v>76</v>
      </c>
      <c r="C5" s="10">
        <f>B5+0.0001</f>
        <v>76.000100000000003</v>
      </c>
      <c r="D5" s="11">
        <f>B5*100/B15</f>
        <v>33.777777777777779</v>
      </c>
      <c r="E5" s="10">
        <v>0</v>
      </c>
      <c r="F5" s="12">
        <f>E5*100/C5</f>
        <v>0</v>
      </c>
      <c r="G5" s="13">
        <f>B5-E5</f>
        <v>76</v>
      </c>
      <c r="H5" s="14">
        <f>100-ROUND(F5,1)</f>
        <v>100</v>
      </c>
    </row>
    <row r="6" spans="1:8" x14ac:dyDescent="0.25">
      <c r="A6" s="9" t="s">
        <v>2</v>
      </c>
      <c r="B6" s="10">
        <v>0</v>
      </c>
      <c r="C6" s="10">
        <f t="shared" ref="C6:C15" si="0">B6+0.0001</f>
        <v>1E-4</v>
      </c>
      <c r="D6" s="11">
        <f>B6*100/B15</f>
        <v>0</v>
      </c>
      <c r="E6" s="10">
        <v>0</v>
      </c>
      <c r="F6" s="12">
        <f t="shared" ref="F6:F13" si="1">E6*100/C6</f>
        <v>0</v>
      </c>
      <c r="G6" s="13">
        <f t="shared" ref="G6:G15" si="2">B6-E6</f>
        <v>0</v>
      </c>
      <c r="H6" s="14">
        <v>0</v>
      </c>
    </row>
    <row r="7" spans="1:8" x14ac:dyDescent="0.25">
      <c r="A7" s="9" t="s">
        <v>3</v>
      </c>
      <c r="B7" s="10">
        <v>0</v>
      </c>
      <c r="C7" s="10">
        <f t="shared" si="0"/>
        <v>1E-4</v>
      </c>
      <c r="D7" s="11">
        <f>B7*100/B15</f>
        <v>0</v>
      </c>
      <c r="E7" s="10">
        <v>0</v>
      </c>
      <c r="F7" s="12">
        <f t="shared" si="1"/>
        <v>0</v>
      </c>
      <c r="G7" s="13">
        <f t="shared" si="2"/>
        <v>0</v>
      </c>
      <c r="H7" s="14">
        <v>0</v>
      </c>
    </row>
    <row r="8" spans="1:8" x14ac:dyDescent="0.25">
      <c r="A8" s="9" t="s">
        <v>4</v>
      </c>
      <c r="B8" s="10">
        <v>8</v>
      </c>
      <c r="C8" s="10">
        <f t="shared" si="0"/>
        <v>8.0000999999999998</v>
      </c>
      <c r="D8" s="11">
        <f>B8*100/B15</f>
        <v>3.5555555555555554</v>
      </c>
      <c r="E8" s="10">
        <v>0</v>
      </c>
      <c r="F8" s="12">
        <f t="shared" si="1"/>
        <v>0</v>
      </c>
      <c r="G8" s="13">
        <f>B8-E8</f>
        <v>8</v>
      </c>
      <c r="H8" s="14">
        <f t="shared" ref="H8:H15" si="3">100-ROUND(F8,1)</f>
        <v>100</v>
      </c>
    </row>
    <row r="9" spans="1:8" x14ac:dyDescent="0.25">
      <c r="A9" s="9" t="s">
        <v>5</v>
      </c>
      <c r="B9" s="10">
        <v>107</v>
      </c>
      <c r="C9" s="10">
        <f t="shared" si="0"/>
        <v>107.0001</v>
      </c>
      <c r="D9" s="11">
        <f>B9*100/B15</f>
        <v>47.555555555555557</v>
      </c>
      <c r="E9" s="10">
        <v>0</v>
      </c>
      <c r="F9" s="12">
        <f t="shared" si="1"/>
        <v>0</v>
      </c>
      <c r="G9" s="13">
        <f t="shared" si="2"/>
        <v>107</v>
      </c>
      <c r="H9" s="14">
        <f t="shared" si="3"/>
        <v>100</v>
      </c>
    </row>
    <row r="10" spans="1:8" x14ac:dyDescent="0.25">
      <c r="A10" s="9" t="s">
        <v>6</v>
      </c>
      <c r="B10" s="10">
        <v>0</v>
      </c>
      <c r="C10" s="10">
        <f t="shared" si="0"/>
        <v>1E-4</v>
      </c>
      <c r="D10" s="11">
        <f>B10*100/B15</f>
        <v>0</v>
      </c>
      <c r="E10" s="10">
        <v>0</v>
      </c>
      <c r="F10" s="12">
        <f t="shared" si="1"/>
        <v>0</v>
      </c>
      <c r="G10" s="13">
        <f t="shared" si="2"/>
        <v>0</v>
      </c>
      <c r="H10" s="14">
        <v>0</v>
      </c>
    </row>
    <row r="11" spans="1:8" x14ac:dyDescent="0.25">
      <c r="A11" s="15" t="s">
        <v>7</v>
      </c>
      <c r="B11" s="16">
        <v>0</v>
      </c>
      <c r="C11" s="10">
        <f t="shared" si="0"/>
        <v>1E-4</v>
      </c>
      <c r="D11" s="17">
        <f>B11*100/B15</f>
        <v>0</v>
      </c>
      <c r="E11" s="10">
        <v>0</v>
      </c>
      <c r="F11" s="12">
        <f t="shared" si="1"/>
        <v>0</v>
      </c>
      <c r="G11" s="13">
        <f t="shared" si="2"/>
        <v>0</v>
      </c>
      <c r="H11" s="14">
        <v>0</v>
      </c>
    </row>
    <row r="12" spans="1:8" x14ac:dyDescent="0.25">
      <c r="A12" s="15" t="s">
        <v>8</v>
      </c>
      <c r="B12" s="16">
        <v>30</v>
      </c>
      <c r="C12" s="10">
        <f t="shared" si="0"/>
        <v>30.0001</v>
      </c>
      <c r="D12" s="17">
        <f>B12*100/B15</f>
        <v>13.333333333333334</v>
      </c>
      <c r="E12" s="10">
        <v>0</v>
      </c>
      <c r="F12" s="12">
        <f t="shared" si="1"/>
        <v>0</v>
      </c>
      <c r="G12" s="13">
        <f t="shared" si="2"/>
        <v>30</v>
      </c>
      <c r="H12" s="14">
        <f t="shared" si="3"/>
        <v>100</v>
      </c>
    </row>
    <row r="13" spans="1:8" x14ac:dyDescent="0.25">
      <c r="A13" s="15" t="s">
        <v>9</v>
      </c>
      <c r="B13" s="16">
        <v>4</v>
      </c>
      <c r="C13" s="10">
        <f t="shared" si="0"/>
        <v>4.0000999999999998</v>
      </c>
      <c r="D13" s="17">
        <f>B13*100/B15</f>
        <v>1.7777777777777777</v>
      </c>
      <c r="E13" s="10">
        <v>0</v>
      </c>
      <c r="F13" s="12">
        <f t="shared" si="1"/>
        <v>0</v>
      </c>
      <c r="G13" s="18">
        <f t="shared" si="2"/>
        <v>4</v>
      </c>
      <c r="H13" s="14">
        <f t="shared" si="3"/>
        <v>100</v>
      </c>
    </row>
    <row r="14" spans="1:8" x14ac:dyDescent="0.25">
      <c r="A14" s="15" t="s">
        <v>10</v>
      </c>
      <c r="B14" s="16">
        <v>0</v>
      </c>
      <c r="C14" s="10">
        <f t="shared" si="0"/>
        <v>1E-4</v>
      </c>
      <c r="D14" s="17">
        <f>B14*100/B15</f>
        <v>0</v>
      </c>
      <c r="E14" s="10">
        <v>0</v>
      </c>
      <c r="F14" s="12">
        <f>E14*100/C14</f>
        <v>0</v>
      </c>
      <c r="G14" s="18">
        <f>B14-E14</f>
        <v>0</v>
      </c>
      <c r="H14" s="14">
        <v>0</v>
      </c>
    </row>
    <row r="15" spans="1:8" ht="15.75" thickBot="1" x14ac:dyDescent="0.3">
      <c r="A15" s="19" t="s">
        <v>16</v>
      </c>
      <c r="B15" s="20">
        <f>SUM(B5:B14)</f>
        <v>225</v>
      </c>
      <c r="C15" s="10">
        <f t="shared" si="0"/>
        <v>225.0001</v>
      </c>
      <c r="D15" s="21">
        <f>SUM(D5:D14)</f>
        <v>99.999999999999986</v>
      </c>
      <c r="E15" s="20">
        <f>SUM(E5:E14)</f>
        <v>0</v>
      </c>
      <c r="F15" s="22">
        <f>E15*100/B15</f>
        <v>0</v>
      </c>
      <c r="G15" s="20">
        <f t="shared" si="2"/>
        <v>225</v>
      </c>
      <c r="H15" s="23">
        <f t="shared" si="3"/>
        <v>100</v>
      </c>
    </row>
    <row r="16" spans="1:8" ht="15.75" thickBot="1" x14ac:dyDescent="0.3">
      <c r="A16" s="24"/>
      <c r="B16" s="24"/>
      <c r="C16" s="24"/>
      <c r="D16" s="25"/>
      <c r="E16" s="2"/>
      <c r="F16" s="25"/>
      <c r="G16" s="26"/>
      <c r="H16" s="25"/>
    </row>
    <row r="17" spans="1:8" x14ac:dyDescent="0.25">
      <c r="A17" s="27" t="s">
        <v>28</v>
      </c>
      <c r="B17" s="56"/>
      <c r="C17" s="56"/>
      <c r="D17" s="57"/>
      <c r="E17" s="53"/>
      <c r="F17" s="57"/>
      <c r="G17" s="58"/>
      <c r="H17" s="59"/>
    </row>
    <row r="18" spans="1:8" ht="39" x14ac:dyDescent="0.25">
      <c r="A18" s="5" t="s">
        <v>11</v>
      </c>
      <c r="B18" s="6" t="s">
        <v>12</v>
      </c>
      <c r="C18" s="6"/>
      <c r="D18" s="7" t="s">
        <v>0</v>
      </c>
      <c r="E18" s="6" t="s">
        <v>13</v>
      </c>
      <c r="F18" s="8" t="s">
        <v>14</v>
      </c>
      <c r="G18" s="6" t="s">
        <v>15</v>
      </c>
      <c r="H18" s="8" t="s">
        <v>14</v>
      </c>
    </row>
    <row r="19" spans="1:8" x14ac:dyDescent="0.25">
      <c r="A19" s="60" t="s">
        <v>17</v>
      </c>
      <c r="B19" s="13">
        <f>B5+B6+B7+B8</f>
        <v>84</v>
      </c>
      <c r="C19" s="10">
        <f>B19+0.0001</f>
        <v>84.000100000000003</v>
      </c>
      <c r="D19" s="12">
        <f>B19*100/B26</f>
        <v>37.333333333333336</v>
      </c>
      <c r="E19" s="13">
        <f>E5+E6+E7+E8</f>
        <v>0</v>
      </c>
      <c r="F19" s="12">
        <f t="shared" ref="F19:F25" si="4">E19*100/C19</f>
        <v>0</v>
      </c>
      <c r="G19" s="13">
        <f t="shared" ref="G19:G26" si="5">B19-E19</f>
        <v>84</v>
      </c>
      <c r="H19" s="14">
        <f t="shared" ref="H19:H26" si="6">100-ROUND(F19,1)</f>
        <v>100</v>
      </c>
    </row>
    <row r="20" spans="1:8" x14ac:dyDescent="0.25">
      <c r="A20" s="60" t="s">
        <v>18</v>
      </c>
      <c r="B20" s="13">
        <f t="shared" ref="B20:B25" si="7">B9</f>
        <v>107</v>
      </c>
      <c r="C20" s="10">
        <f t="shared" ref="C20:C26" si="8">B20+0.0001</f>
        <v>107.0001</v>
      </c>
      <c r="D20" s="28">
        <f>B20*100/B26</f>
        <v>47.555555555555557</v>
      </c>
      <c r="E20" s="13">
        <f t="shared" ref="E20:E25" si="9">E9</f>
        <v>0</v>
      </c>
      <c r="F20" s="12">
        <f t="shared" si="4"/>
        <v>0</v>
      </c>
      <c r="G20" s="13">
        <f t="shared" si="5"/>
        <v>107</v>
      </c>
      <c r="H20" s="14">
        <f t="shared" si="6"/>
        <v>100</v>
      </c>
    </row>
    <row r="21" spans="1:8" x14ac:dyDescent="0.25">
      <c r="A21" s="60" t="s">
        <v>19</v>
      </c>
      <c r="B21" s="13">
        <f t="shared" si="7"/>
        <v>0</v>
      </c>
      <c r="C21" s="10">
        <f t="shared" si="8"/>
        <v>1E-4</v>
      </c>
      <c r="D21" s="28">
        <f>B21*100/B26</f>
        <v>0</v>
      </c>
      <c r="E21" s="13">
        <f t="shared" si="9"/>
        <v>0</v>
      </c>
      <c r="F21" s="12">
        <f t="shared" si="4"/>
        <v>0</v>
      </c>
      <c r="G21" s="13">
        <f t="shared" si="5"/>
        <v>0</v>
      </c>
      <c r="H21" s="14">
        <v>0</v>
      </c>
    </row>
    <row r="22" spans="1:8" x14ac:dyDescent="0.25">
      <c r="A22" s="61" t="s">
        <v>7</v>
      </c>
      <c r="B22" s="13">
        <f t="shared" si="7"/>
        <v>0</v>
      </c>
      <c r="C22" s="10">
        <f t="shared" si="8"/>
        <v>1E-4</v>
      </c>
      <c r="D22" s="28">
        <f>B22*100/B26</f>
        <v>0</v>
      </c>
      <c r="E22" s="13">
        <f t="shared" si="9"/>
        <v>0</v>
      </c>
      <c r="F22" s="12">
        <f t="shared" si="4"/>
        <v>0</v>
      </c>
      <c r="G22" s="13">
        <f t="shared" si="5"/>
        <v>0</v>
      </c>
      <c r="H22" s="14">
        <v>0</v>
      </c>
    </row>
    <row r="23" spans="1:8" x14ac:dyDescent="0.25">
      <c r="A23" s="61" t="s">
        <v>8</v>
      </c>
      <c r="B23" s="18">
        <f>B12</f>
        <v>30</v>
      </c>
      <c r="C23" s="10">
        <f t="shared" si="8"/>
        <v>30.0001</v>
      </c>
      <c r="D23" s="12">
        <f>B23*100/B26</f>
        <v>13.333333333333334</v>
      </c>
      <c r="E23" s="13">
        <f t="shared" si="9"/>
        <v>0</v>
      </c>
      <c r="F23" s="12">
        <f t="shared" si="4"/>
        <v>0</v>
      </c>
      <c r="G23" s="29">
        <f t="shared" si="5"/>
        <v>30</v>
      </c>
      <c r="H23" s="14">
        <f t="shared" si="6"/>
        <v>100</v>
      </c>
    </row>
    <row r="24" spans="1:8" x14ac:dyDescent="0.25">
      <c r="A24" s="61" t="s">
        <v>9</v>
      </c>
      <c r="B24" s="18">
        <f t="shared" si="7"/>
        <v>4</v>
      </c>
      <c r="C24" s="10">
        <f t="shared" si="8"/>
        <v>4.0000999999999998</v>
      </c>
      <c r="D24" s="12">
        <f>B24*100/B26</f>
        <v>1.7777777777777777</v>
      </c>
      <c r="E24" s="13">
        <f t="shared" si="9"/>
        <v>0</v>
      </c>
      <c r="F24" s="12">
        <f t="shared" si="4"/>
        <v>0</v>
      </c>
      <c r="G24" s="29">
        <f t="shared" si="5"/>
        <v>4</v>
      </c>
      <c r="H24" s="14">
        <f t="shared" si="6"/>
        <v>100</v>
      </c>
    </row>
    <row r="25" spans="1:8" x14ac:dyDescent="0.25">
      <c r="A25" s="61" t="s">
        <v>10</v>
      </c>
      <c r="B25" s="18">
        <f t="shared" si="7"/>
        <v>0</v>
      </c>
      <c r="C25" s="10">
        <f t="shared" si="8"/>
        <v>1E-4</v>
      </c>
      <c r="D25" s="12">
        <f>B25*100/B26</f>
        <v>0</v>
      </c>
      <c r="E25" s="13">
        <f t="shared" si="9"/>
        <v>0</v>
      </c>
      <c r="F25" s="12">
        <f t="shared" si="4"/>
        <v>0</v>
      </c>
      <c r="G25" s="29">
        <f t="shared" si="5"/>
        <v>0</v>
      </c>
      <c r="H25" s="14">
        <v>0</v>
      </c>
    </row>
    <row r="26" spans="1:8" ht="15.75" thickBot="1" x14ac:dyDescent="0.3">
      <c r="A26" s="62" t="s">
        <v>16</v>
      </c>
      <c r="B26" s="20">
        <f>SUM(B19:B25)</f>
        <v>225</v>
      </c>
      <c r="C26" s="10">
        <f t="shared" si="8"/>
        <v>225.0001</v>
      </c>
      <c r="D26" s="30">
        <f>SUM(D19:D25)</f>
        <v>99.999999999999986</v>
      </c>
      <c r="E26" s="20">
        <f>SUM(E19:E25)</f>
        <v>0</v>
      </c>
      <c r="F26" s="31">
        <f>E26*100/B26</f>
        <v>0</v>
      </c>
      <c r="G26" s="20">
        <f t="shared" si="5"/>
        <v>225</v>
      </c>
      <c r="H26" s="23">
        <f t="shared" si="6"/>
        <v>100</v>
      </c>
    </row>
    <row r="27" spans="1:8" ht="15.75" thickBot="1" x14ac:dyDescent="0.3">
      <c r="A27" s="32"/>
      <c r="B27" s="32"/>
      <c r="C27" s="32"/>
      <c r="D27" s="33"/>
      <c r="E27" s="34"/>
      <c r="F27" s="33"/>
      <c r="G27" s="33"/>
      <c r="H27" s="32"/>
    </row>
    <row r="28" spans="1:8" ht="15.75" thickBot="1" x14ac:dyDescent="0.3">
      <c r="A28" s="63" t="s">
        <v>20</v>
      </c>
      <c r="B28" s="64"/>
      <c r="C28" s="64"/>
      <c r="D28" s="64"/>
      <c r="E28" s="64"/>
      <c r="F28" s="64"/>
      <c r="G28" s="64"/>
      <c r="H28" s="65"/>
    </row>
    <row r="29" spans="1:8" ht="51.75" customHeight="1" x14ac:dyDescent="0.25">
      <c r="A29" s="5" t="s">
        <v>11</v>
      </c>
      <c r="B29" s="6" t="s">
        <v>12</v>
      </c>
      <c r="C29" s="6"/>
      <c r="D29" s="7" t="s">
        <v>0</v>
      </c>
      <c r="E29" s="6" t="s">
        <v>13</v>
      </c>
      <c r="F29" s="8" t="s">
        <v>14</v>
      </c>
      <c r="G29" s="6" t="s">
        <v>15</v>
      </c>
      <c r="H29" s="8" t="s">
        <v>14</v>
      </c>
    </row>
    <row r="30" spans="1:8" x14ac:dyDescent="0.25">
      <c r="A30" s="9" t="s">
        <v>1</v>
      </c>
      <c r="B30" s="13">
        <f>B5</f>
        <v>76</v>
      </c>
      <c r="C30" s="10">
        <f>B30+0.0001</f>
        <v>76.000100000000003</v>
      </c>
      <c r="D30" s="11">
        <f>B30*100/B34</f>
        <v>90.476190476190482</v>
      </c>
      <c r="E30" s="13">
        <f>E5</f>
        <v>0</v>
      </c>
      <c r="F30" s="12">
        <f>E30*100/C30</f>
        <v>0</v>
      </c>
      <c r="G30" s="13">
        <f>B30-E30</f>
        <v>76</v>
      </c>
      <c r="H30" s="14">
        <f>100-ROUND(F30,1)</f>
        <v>100</v>
      </c>
    </row>
    <row r="31" spans="1:8" x14ac:dyDescent="0.25">
      <c r="A31" s="9" t="s">
        <v>2</v>
      </c>
      <c r="B31" s="13">
        <f>B6</f>
        <v>0</v>
      </c>
      <c r="C31" s="10">
        <f>B31+0.0001</f>
        <v>1E-4</v>
      </c>
      <c r="D31" s="11">
        <f>B31*100/B34</f>
        <v>0</v>
      </c>
      <c r="E31" s="13">
        <f>E6</f>
        <v>0</v>
      </c>
      <c r="F31" s="12">
        <f>E31*100/C31</f>
        <v>0</v>
      </c>
      <c r="G31" s="13">
        <f>B31-E31</f>
        <v>0</v>
      </c>
      <c r="H31" s="14">
        <v>0</v>
      </c>
    </row>
    <row r="32" spans="1:8" x14ac:dyDescent="0.25">
      <c r="A32" s="9" t="s">
        <v>3</v>
      </c>
      <c r="B32" s="13">
        <f>B7</f>
        <v>0</v>
      </c>
      <c r="C32" s="10">
        <f>B32+0.0001</f>
        <v>1E-4</v>
      </c>
      <c r="D32" s="11">
        <f>B32*100/B34</f>
        <v>0</v>
      </c>
      <c r="E32" s="13">
        <f>E7</f>
        <v>0</v>
      </c>
      <c r="F32" s="12">
        <f>E32*100/C32</f>
        <v>0</v>
      </c>
      <c r="G32" s="13">
        <f>B32-E32</f>
        <v>0</v>
      </c>
      <c r="H32" s="14">
        <v>0</v>
      </c>
    </row>
    <row r="33" spans="1:8" x14ac:dyDescent="0.25">
      <c r="A33" s="9" t="s">
        <v>4</v>
      </c>
      <c r="B33" s="13">
        <f>B8</f>
        <v>8</v>
      </c>
      <c r="C33" s="10">
        <f>B33+0.0001</f>
        <v>8.0000999999999998</v>
      </c>
      <c r="D33" s="11">
        <f>B33*100/B34</f>
        <v>9.5238095238095237</v>
      </c>
      <c r="E33" s="13">
        <f>E8</f>
        <v>0</v>
      </c>
      <c r="F33" s="12">
        <f>E33*100/C33</f>
        <v>0</v>
      </c>
      <c r="G33" s="13">
        <f>B33-E33</f>
        <v>8</v>
      </c>
      <c r="H33" s="14">
        <f>100-ROUND(F33,1)</f>
        <v>100</v>
      </c>
    </row>
    <row r="34" spans="1:8" ht="15.75" thickBot="1" x14ac:dyDescent="0.3">
      <c r="A34" s="19" t="s">
        <v>16</v>
      </c>
      <c r="B34" s="20">
        <f>SUM(B30:B33)</f>
        <v>84</v>
      </c>
      <c r="C34" s="10">
        <f>B34+0.0001</f>
        <v>84.000100000000003</v>
      </c>
      <c r="D34" s="35">
        <f>SUM(D30:D33)</f>
        <v>100</v>
      </c>
      <c r="E34" s="20">
        <f>SUM(E30:E33)</f>
        <v>0</v>
      </c>
      <c r="F34" s="30">
        <f>E34*100/B34</f>
        <v>0</v>
      </c>
      <c r="G34" s="20">
        <f>B34-E34</f>
        <v>84</v>
      </c>
      <c r="H34" s="23">
        <f>100-ROUND(F34,1)</f>
        <v>100</v>
      </c>
    </row>
    <row r="35" spans="1:8" x14ac:dyDescent="0.25">
      <c r="A35" s="36"/>
      <c r="B35" s="36"/>
      <c r="C35" s="36"/>
      <c r="D35" s="25"/>
      <c r="E35" s="2"/>
      <c r="F35" s="25"/>
      <c r="G35" s="25"/>
      <c r="H35" s="25"/>
    </row>
    <row r="36" spans="1:8" x14ac:dyDescent="0.25">
      <c r="A36" s="36"/>
      <c r="B36" s="36"/>
      <c r="C36" s="36"/>
      <c r="D36" s="25"/>
      <c r="E36" s="2"/>
      <c r="F36" s="25"/>
      <c r="G36" s="25"/>
      <c r="H36" s="25"/>
    </row>
    <row r="37" spans="1:8" x14ac:dyDescent="0.25">
      <c r="A37" s="1" t="s">
        <v>26</v>
      </c>
      <c r="B37" s="1"/>
      <c r="C37" s="1"/>
      <c r="D37" s="1"/>
      <c r="E37" s="49"/>
      <c r="F37" s="1"/>
      <c r="G37" s="3"/>
      <c r="H37" s="3"/>
    </row>
    <row r="38" spans="1:8" ht="15.75" thickBot="1" x14ac:dyDescent="0.3">
      <c r="A38" s="66"/>
      <c r="B38" s="66"/>
      <c r="C38" s="66"/>
      <c r="D38" s="67"/>
      <c r="E38" s="68"/>
      <c r="F38" s="67"/>
      <c r="G38" s="33"/>
      <c r="H38" s="32"/>
    </row>
    <row r="39" spans="1:8" ht="15.75" thickBot="1" x14ac:dyDescent="0.3">
      <c r="A39" s="69" t="s">
        <v>21</v>
      </c>
      <c r="B39" s="70"/>
      <c r="C39" s="70"/>
      <c r="D39" s="70"/>
      <c r="E39" s="70"/>
      <c r="F39" s="71"/>
      <c r="G39" s="33"/>
      <c r="H39" s="32"/>
    </row>
    <row r="40" spans="1:8" ht="60" customHeight="1" thickBot="1" x14ac:dyDescent="0.3">
      <c r="A40" s="72" t="s">
        <v>22</v>
      </c>
      <c r="B40" s="73" t="s">
        <v>23</v>
      </c>
      <c r="C40" s="73"/>
      <c r="D40" s="74"/>
      <c r="E40" s="75" t="s">
        <v>24</v>
      </c>
      <c r="F40" s="76" t="s">
        <v>25</v>
      </c>
      <c r="G40" s="33"/>
      <c r="H40" s="32"/>
    </row>
    <row r="41" spans="1:8" x14ac:dyDescent="0.25">
      <c r="A41" s="37"/>
      <c r="B41" s="43"/>
      <c r="C41" s="44"/>
      <c r="D41" s="45"/>
      <c r="E41" s="38"/>
      <c r="F41" s="39"/>
      <c r="G41" s="33"/>
      <c r="H41" s="32"/>
    </row>
    <row r="42" spans="1:8" ht="15.75" thickBot="1" x14ac:dyDescent="0.3">
      <c r="A42" s="40"/>
      <c r="B42" s="46"/>
      <c r="C42" s="47"/>
      <c r="D42" s="48"/>
      <c r="E42" s="41"/>
      <c r="F42" s="42"/>
      <c r="G42" s="33"/>
      <c r="H42" s="32"/>
    </row>
  </sheetData>
  <mergeCells count="5">
    <mergeCell ref="A28:H28"/>
    <mergeCell ref="A39:F39"/>
    <mergeCell ref="B40:D40"/>
    <mergeCell ref="B41:D41"/>
    <mergeCell ref="B42:D4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Fröhlich Jiří, Mgr.</dc:creator>
  <cp:lastModifiedBy>Tichota Ondřej</cp:lastModifiedBy>
  <dcterms:created xsi:type="dcterms:W3CDTF">2019-05-20T08:49:01Z</dcterms:created>
  <dcterms:modified xsi:type="dcterms:W3CDTF">2019-05-31T08:00:16Z</dcterms:modified>
</cp:coreProperties>
</file>